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<sst xmlns="http://schemas.openxmlformats.org/spreadsheetml/2006/main" count="30" uniqueCount="30">
  <si>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</si>
  <si>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</si>
  <si>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</si>
  <si>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</si>
  <si>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</si>
  <si>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</si>
  <si>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</si>
  <si>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</si>
  <si>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</si>
  <si>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</si>
  <si>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</si>
  <si>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</si>
  <si>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</si>
  <si>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</si>
  <si>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</si>
  <si>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</si>
  <si>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</si>
  <si>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</si>
  <si>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</si>
  <si>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</si>
  <si>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</si>
  <si>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</si>
  <si>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</si>
  <si>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</si>
  <si>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</si>
  <si>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</si>
  <si>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</si>
  <si>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5035,00 - ремонт трубопровода внутреннего водостока на чердаке 5-ого подъезда.</t>
  </si>
  <si>
    <t>18038,00 - ремонт кровли 3-ого подъезда.</t>
  </si>
  <si>
    <t>2653,00 - ремонт трубопровода внутреннего водостока (ливневка).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</si>
</sst>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G20" sqref="G2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2119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д.52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9745.09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26993.8993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727673.08</v>
      </c>
    </row>
    <row r="12" spans="1:5" ht="47.25">
      <c r="A12" s="3">
        <v>1</v>
      </c>
      <c r="B12" s="11" t="s">
        <v>4</v>
      </c>
      <c r="C12" s="7">
        <f>VLOOKUP(A1,'[2]ТР 2018'!$A$1:$AH$101,5,0)</f>
        <v>17872.89</v>
      </c>
      <c r="D12" s="7">
        <f>VLOOKUP(A1,'[2]ТР 2018'!$A$1:$AH$101,19,0)</f>
        <v>5035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VLOOKUP(A1,'[2]ТР 2018'!$A$1:$AH$101,6,0)</f>
        <v>28192.19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26933.66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24487.96</v>
      </c>
      <c r="D15" s="7">
        <f>VLOOKUP(A1,'[2]ТР 2018'!$A$1:$AH$101,22,0)</f>
        <v>0</v>
      </c>
      <c r="E15" s="9"/>
    </row>
    <row r="16" spans="1:5" ht="17.25" customHeight="1">
      <c r="A16" s="3">
        <v>5</v>
      </c>
      <c r="B16" s="11" t="s">
        <v>8</v>
      </c>
      <c r="C16" s="7">
        <f>VLOOKUP(A1,'[2]ТР 2018'!$A$1:$AH$101,9,0)</f>
        <v>22674.19</v>
      </c>
      <c r="D16" s="7">
        <f>VLOOKUP(A1,'[2]ТР 2018'!$A$1:$AH$101,23,0)</f>
        <v>18038</v>
      </c>
      <c r="E16" s="9" t="s">
        <v>28</v>
      </c>
    </row>
    <row r="17" spans="1:5" ht="15.75">
      <c r="A17" s="3">
        <v>6</v>
      </c>
      <c r="B17" s="4" t="s">
        <v>9</v>
      </c>
      <c r="C17" s="7">
        <f>VLOOKUP(A1,'[2]ТР 2018'!$A$1:$AH$101,10,0)</f>
        <v>27662.28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24124.72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26638.54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24971.85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25702.84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27046.93</v>
      </c>
      <c r="D22" s="7">
        <f>VLOOKUP(A1,'[2]ТР 2018'!$A$1:$AH$101,29,0)</f>
        <v>0</v>
      </c>
      <c r="E22" s="9"/>
    </row>
    <row r="23" spans="1:5" ht="32.25" customHeight="1">
      <c r="A23" s="3">
        <v>12</v>
      </c>
      <c r="B23" s="11" t="s">
        <v>15</v>
      </c>
      <c r="C23" s="7">
        <f>VLOOKUP(A1,'[2]ТР 2018'!$A$1:$AH$101,16,0)</f>
        <v>27258.81</v>
      </c>
      <c r="D23" s="7">
        <f>VLOOKUP(A1,'[2]ТР 2018'!$A$1:$AH$101,30,0)</f>
        <v>2653</v>
      </c>
      <c r="E23" s="9" t="s">
        <v>29</v>
      </c>
    </row>
    <row r="24" spans="1:5" ht="15.75">
      <c r="A24" s="22" t="s">
        <v>16</v>
      </c>
      <c r="B24" s="23"/>
      <c r="C24" s="8">
        <f>SUM(C12:C23)</f>
        <v>303566.86000000004</v>
      </c>
      <c r="D24" s="8">
        <f>SUM(D12:D23)</f>
        <v>25726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1005513.94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2019-03-21T12:12:14Z</dcterms:modified>
  <cp:category/>
  <cp:version/>
  <cp:contentType/>
  <cp:contentStatus/>
</cp:coreProperties>
</file>